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9140" windowHeight="9528"/>
  </bookViews>
  <sheets>
    <sheet name="Semi-infinite" sheetId="1" r:id="rId1"/>
    <sheet name="Finite" sheetId="2" r:id="rId2"/>
  </sheets>
  <calcPr calcId="145621"/>
</workbook>
</file>

<file path=xl/calcChain.xml><?xml version="1.0" encoding="utf-8"?>
<calcChain xmlns="http://schemas.openxmlformats.org/spreadsheetml/2006/main">
  <c r="C8" i="1" l="1"/>
  <c r="O6" i="2"/>
  <c r="D16" i="2"/>
  <c r="D17" i="2" s="1"/>
  <c r="O7" i="2" s="1"/>
  <c r="J11" i="2" s="1"/>
  <c r="C6" i="2"/>
  <c r="C4" i="1"/>
  <c r="J9" i="1"/>
  <c r="J11" i="1" s="1"/>
  <c r="J13" i="1" s="1"/>
  <c r="D14" i="1"/>
  <c r="J17" i="2" l="1"/>
  <c r="J13" i="2"/>
  <c r="J15" i="2"/>
  <c r="J12" i="2"/>
  <c r="J16" i="2"/>
  <c r="J10" i="2"/>
  <c r="J14" i="2"/>
  <c r="J19" i="2" l="1"/>
  <c r="J21" i="2" s="1"/>
</calcChain>
</file>

<file path=xl/sharedStrings.xml><?xml version="1.0" encoding="utf-8"?>
<sst xmlns="http://schemas.openxmlformats.org/spreadsheetml/2006/main" count="47" uniqueCount="32">
  <si>
    <t>Transient of Heat Conduction in a semi-infinite SLAB</t>
  </si>
  <si>
    <t>Material properties</t>
  </si>
  <si>
    <t>Thermal conductivity k [W/(m K)]</t>
  </si>
  <si>
    <t>Heat capacity Cp [J/(kg K)]</t>
  </si>
  <si>
    <t>Mass density RHO [kg/m^3]</t>
  </si>
  <si>
    <t>Thermal diffusivity ALPHA [m^2/s]</t>
  </si>
  <si>
    <t>Time [s]</t>
  </si>
  <si>
    <t>ETA [-]</t>
  </si>
  <si>
    <t>Solution of THETA at a given position and given time</t>
  </si>
  <si>
    <t>Position [m]</t>
  </si>
  <si>
    <t>THETA [-]</t>
  </si>
  <si>
    <t>given datum</t>
  </si>
  <si>
    <t>calculated datum</t>
  </si>
  <si>
    <t>Initial condition</t>
  </si>
  <si>
    <t>Initial temperature [°C]</t>
  </si>
  <si>
    <t>Boundary condition</t>
  </si>
  <si>
    <t>Temperature at position x=0 [°C]</t>
  </si>
  <si>
    <t>TEMPERATURE [°C]</t>
  </si>
  <si>
    <t>Transient of Heat Conduction in a finite SLAB of thickness 2*B</t>
  </si>
  <si>
    <t>T wall [°C]</t>
  </si>
  <si>
    <t>T=T0 @ every x when t=0</t>
  </si>
  <si>
    <t>B^2/ALPHA [s]</t>
  </si>
  <si>
    <t>dimensionless position x</t>
  </si>
  <si>
    <t>Half thickness [m]</t>
  </si>
  <si>
    <t>n</t>
  </si>
  <si>
    <t>Terms of sum</t>
  </si>
  <si>
    <t>dimensionless time t</t>
  </si>
  <si>
    <t>SUM</t>
  </si>
  <si>
    <t>T=Tw @ x = 1 at every t&gt;0</t>
  </si>
  <si>
    <t>T=Tw @ x = 0 at every t&gt;0</t>
  </si>
  <si>
    <t>Temperature at position x-&gt;00 [°C]</t>
  </si>
  <si>
    <t>T=T0 when x-&gt;00 at every t&gt;0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</si>
</sst>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0"/>
    <numFmt numFmtId="169" formatCode="0.000E+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2" fontId="0" fillId="3" borderId="0" xfId="0" applyNumberFormat="1" applyFill="1"/>
    <xf numFmtId="11" fontId="0" fillId="2" borderId="0" xfId="0" applyNumberFormat="1" applyFill="1"/>
    <xf numFmtId="169" fontId="0" fillId="3" borderId="0" xfId="0" applyNumberFormat="1" applyFill="1"/>
    <xf numFmtId="165" fontId="0" fillId="3" borderId="0" xfId="0" applyNumberFormat="1" applyFill="1"/>
    <xf numFmtId="11" fontId="0" fillId="3" borderId="0" xfId="0" applyNumberFormat="1" applyFill="1"/>
    <xf numFmtId="0" fontId="2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right"/>
    </xf>
    <xf numFmtId="165" fontId="0" fillId="4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B28" sqref="B28"/>
    </sheetView>
  </sheetViews>
  <sheetFormatPr defaultRowHeight="14.4" x14ac:dyDescent="0.3"/>
  <cols>
    <col min="1" max="1" width="17.109375" customWidth="1"/>
    <col min="2" max="2" width="13.88671875" customWidth="1"/>
    <col min="3" max="3" width="7.77734375" customWidth="1"/>
    <col min="4" max="4" width="12" bestFit="1" customWidth="1"/>
    <col min="9" max="9" width="17.77734375" customWidth="1"/>
  </cols>
  <sheetData>
    <row r="1" spans="1:13" x14ac:dyDescent="0.3">
      <c r="A1" s="1" t="s">
        <v>0</v>
      </c>
      <c r="F1" s="3"/>
      <c r="G1" t="s">
        <v>11</v>
      </c>
    </row>
    <row r="2" spans="1:13" x14ac:dyDescent="0.3">
      <c r="F2" s="4"/>
      <c r="G2" s="1" t="s">
        <v>12</v>
      </c>
    </row>
    <row r="3" spans="1:13" x14ac:dyDescent="0.3">
      <c r="A3" s="2" t="s">
        <v>13</v>
      </c>
    </row>
    <row r="4" spans="1:13" x14ac:dyDescent="0.3">
      <c r="A4" t="s">
        <v>14</v>
      </c>
      <c r="C4" s="3">
        <f>25</f>
        <v>25</v>
      </c>
      <c r="D4" t="s">
        <v>20</v>
      </c>
      <c r="I4" s="10" t="s">
        <v>8</v>
      </c>
      <c r="J4" s="11"/>
      <c r="K4" s="11"/>
      <c r="L4" s="11"/>
      <c r="M4" s="11"/>
    </row>
    <row r="5" spans="1:13" x14ac:dyDescent="0.3">
      <c r="I5" s="11"/>
      <c r="J5" s="11"/>
      <c r="K5" s="11"/>
      <c r="L5" s="11"/>
      <c r="M5" s="11"/>
    </row>
    <row r="6" spans="1:13" x14ac:dyDescent="0.3">
      <c r="A6" s="2" t="s">
        <v>15</v>
      </c>
      <c r="I6" s="11" t="s">
        <v>9</v>
      </c>
      <c r="J6" s="6">
        <v>1E-3</v>
      </c>
      <c r="K6" s="11"/>
      <c r="L6" s="11"/>
      <c r="M6" s="11"/>
    </row>
    <row r="7" spans="1:13" x14ac:dyDescent="0.3">
      <c r="A7" t="s">
        <v>16</v>
      </c>
      <c r="C7" s="3">
        <v>200</v>
      </c>
      <c r="D7" t="s">
        <v>29</v>
      </c>
      <c r="I7" s="11" t="s">
        <v>6</v>
      </c>
      <c r="J7" s="3">
        <v>1000</v>
      </c>
      <c r="K7" s="11"/>
      <c r="L7" s="11"/>
      <c r="M7" s="11"/>
    </row>
    <row r="8" spans="1:13" x14ac:dyDescent="0.3">
      <c r="A8" t="s">
        <v>30</v>
      </c>
      <c r="C8" s="3">
        <f>25</f>
        <v>25</v>
      </c>
      <c r="D8" t="s">
        <v>31</v>
      </c>
      <c r="I8" s="11"/>
      <c r="J8" s="11"/>
      <c r="K8" s="11"/>
      <c r="L8" s="11"/>
      <c r="M8" s="11"/>
    </row>
    <row r="9" spans="1:13" x14ac:dyDescent="0.3">
      <c r="A9" s="2" t="s">
        <v>1</v>
      </c>
      <c r="I9" s="11" t="s">
        <v>7</v>
      </c>
      <c r="J9" s="8">
        <f>J6/(2*SQRT(D14*J7))</f>
        <v>4.1833001326703777E-2</v>
      </c>
      <c r="K9" s="11"/>
      <c r="L9" s="11"/>
      <c r="M9" s="11"/>
    </row>
    <row r="10" spans="1:13" x14ac:dyDescent="0.3">
      <c r="A10" t="s">
        <v>2</v>
      </c>
      <c r="D10" s="3">
        <v>0.55000000000000004</v>
      </c>
      <c r="I10" s="11"/>
      <c r="J10" s="13"/>
      <c r="K10" s="11"/>
      <c r="L10" s="11"/>
      <c r="M10" s="11"/>
    </row>
    <row r="11" spans="1:13" x14ac:dyDescent="0.3">
      <c r="A11" t="s">
        <v>3</v>
      </c>
      <c r="D11" s="3">
        <v>3850</v>
      </c>
      <c r="I11" s="11" t="s">
        <v>10</v>
      </c>
      <c r="J11" s="8">
        <f>_xlfn.ERF.PRECISE(J9)</f>
        <v>4.7175966276648211E-2</v>
      </c>
      <c r="K11" s="11"/>
      <c r="L11" s="11"/>
      <c r="M11" s="11"/>
    </row>
    <row r="12" spans="1:13" x14ac:dyDescent="0.3">
      <c r="A12" t="s">
        <v>4</v>
      </c>
      <c r="D12" s="3">
        <v>1000</v>
      </c>
      <c r="I12" s="11"/>
      <c r="J12" s="11"/>
      <c r="K12" s="11"/>
      <c r="L12" s="11"/>
      <c r="M12" s="11"/>
    </row>
    <row r="13" spans="1:13" x14ac:dyDescent="0.3">
      <c r="I13" s="11" t="s">
        <v>17</v>
      </c>
      <c r="J13" s="5">
        <f>J11*(C4-C7)+C7</f>
        <v>191.74420590158655</v>
      </c>
      <c r="K13" s="11"/>
      <c r="L13" s="11"/>
      <c r="M13" s="11"/>
    </row>
    <row r="14" spans="1:13" x14ac:dyDescent="0.3">
      <c r="A14" t="s">
        <v>5</v>
      </c>
      <c r="D14" s="7">
        <f>D10/(D11*D12)</f>
        <v>1.4285714285714287E-7</v>
      </c>
      <c r="I14" s="11"/>
      <c r="J14" s="11"/>
      <c r="K14" s="11"/>
      <c r="L14" s="11"/>
      <c r="M14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6" sqref="E6"/>
    </sheetView>
  </sheetViews>
  <sheetFormatPr defaultRowHeight="14.4" x14ac:dyDescent="0.3"/>
  <cols>
    <col min="1" max="1" width="18.88671875" customWidth="1"/>
    <col min="5" max="5" width="12.6640625" bestFit="1" customWidth="1"/>
    <col min="9" max="9" width="19.33203125" customWidth="1"/>
  </cols>
  <sheetData>
    <row r="1" spans="1:15" x14ac:dyDescent="0.3">
      <c r="A1" s="1" t="s">
        <v>18</v>
      </c>
      <c r="F1" s="3"/>
      <c r="G1" t="s">
        <v>11</v>
      </c>
    </row>
    <row r="2" spans="1:15" x14ac:dyDescent="0.3">
      <c r="F2" s="4"/>
      <c r="G2" s="1" t="s">
        <v>12</v>
      </c>
    </row>
    <row r="3" spans="1:15" x14ac:dyDescent="0.3">
      <c r="A3" t="s">
        <v>23</v>
      </c>
      <c r="C3" s="6">
        <v>0.01</v>
      </c>
    </row>
    <row r="4" spans="1:15" x14ac:dyDescent="0.3">
      <c r="I4" s="10" t="s">
        <v>8</v>
      </c>
      <c r="J4" s="11"/>
      <c r="K4" s="11"/>
      <c r="L4" s="11"/>
      <c r="M4" s="11"/>
      <c r="N4" s="11"/>
      <c r="O4" s="11"/>
    </row>
    <row r="5" spans="1:15" x14ac:dyDescent="0.3">
      <c r="A5" s="2" t="s">
        <v>13</v>
      </c>
      <c r="I5" s="11"/>
      <c r="J5" s="11"/>
      <c r="K5" s="11"/>
      <c r="L5" s="11"/>
      <c r="M5" s="11"/>
      <c r="N5" s="11"/>
      <c r="O5" s="11"/>
    </row>
    <row r="6" spans="1:15" x14ac:dyDescent="0.3">
      <c r="A6" t="s">
        <v>14</v>
      </c>
      <c r="C6" s="3">
        <f>25</f>
        <v>25</v>
      </c>
      <c r="E6" t="s">
        <v>20</v>
      </c>
      <c r="I6" s="11" t="s">
        <v>9</v>
      </c>
      <c r="J6" s="9">
        <v>0</v>
      </c>
      <c r="K6" s="11"/>
      <c r="L6" s="11" t="s">
        <v>22</v>
      </c>
      <c r="M6" s="11"/>
      <c r="N6" s="11"/>
      <c r="O6" s="9">
        <f>J6/C3</f>
        <v>0</v>
      </c>
    </row>
    <row r="7" spans="1:15" x14ac:dyDescent="0.3">
      <c r="I7" s="11" t="s">
        <v>6</v>
      </c>
      <c r="J7" s="4">
        <v>100</v>
      </c>
      <c r="K7" s="11"/>
      <c r="L7" s="11" t="s">
        <v>26</v>
      </c>
      <c r="M7" s="11"/>
      <c r="N7" s="11"/>
      <c r="O7" s="9">
        <f>J7/D17</f>
        <v>0.14285714285714285</v>
      </c>
    </row>
    <row r="8" spans="1:15" x14ac:dyDescent="0.3">
      <c r="A8" s="2" t="s">
        <v>15</v>
      </c>
      <c r="I8" s="11"/>
      <c r="J8" s="11"/>
      <c r="K8" s="11"/>
      <c r="L8" s="11"/>
      <c r="M8" s="11"/>
      <c r="N8" s="11"/>
      <c r="O8" s="11"/>
    </row>
    <row r="9" spans="1:15" x14ac:dyDescent="0.3">
      <c r="A9" t="s">
        <v>19</v>
      </c>
      <c r="C9" s="3">
        <v>200</v>
      </c>
      <c r="E9" t="s">
        <v>28</v>
      </c>
      <c r="I9" s="12" t="s">
        <v>24</v>
      </c>
      <c r="J9" s="11" t="s">
        <v>25</v>
      </c>
      <c r="K9" s="11"/>
      <c r="L9" s="11"/>
      <c r="M9" s="11"/>
      <c r="N9" s="11"/>
      <c r="O9" s="11"/>
    </row>
    <row r="10" spans="1:15" x14ac:dyDescent="0.3">
      <c r="I10" s="11">
        <v>0</v>
      </c>
      <c r="J10" s="4">
        <f>2*(-1)^I10*COS((I10+0.5)*PI()*O$6)*EXP(-((I10+0.5)^2*(PI())^2*O$7))/((I10+0.5)*PI())</f>
        <v>0.89500909728294875</v>
      </c>
      <c r="K10" s="11"/>
      <c r="L10" s="11"/>
      <c r="M10" s="11"/>
      <c r="N10" s="11"/>
      <c r="O10" s="11"/>
    </row>
    <row r="11" spans="1:15" x14ac:dyDescent="0.3">
      <c r="A11" s="2" t="s">
        <v>1</v>
      </c>
      <c r="I11" s="11">
        <v>1</v>
      </c>
      <c r="J11" s="4">
        <f>2*(-1)^I11*COS((I11+0.5)*PI()*O$6)*EXP(-((I11+0.5)^2*(PI())^2*O$7))/((I11+0.5)*PI())</f>
        <v>-1.7784630377773437E-2</v>
      </c>
      <c r="K11" s="11"/>
      <c r="L11" s="11"/>
      <c r="M11" s="11"/>
      <c r="N11" s="11"/>
      <c r="O11" s="11"/>
    </row>
    <row r="12" spans="1:15" x14ac:dyDescent="0.3">
      <c r="A12" t="s">
        <v>2</v>
      </c>
      <c r="D12" s="3">
        <v>0.55000000000000004</v>
      </c>
      <c r="I12" s="11">
        <v>2</v>
      </c>
      <c r="J12" s="4">
        <f>2*(-1)^I12*COS((I12+0.5)*PI()*O$6)*EXP(-((I12+0.5)^2*(PI())^2*O$7))/((I12+0.5)*PI())</f>
        <v>3.7920442025660997E-5</v>
      </c>
      <c r="K12" s="11"/>
      <c r="L12" s="11"/>
      <c r="M12" s="11"/>
      <c r="N12" s="11"/>
      <c r="O12" s="11"/>
    </row>
    <row r="13" spans="1:15" x14ac:dyDescent="0.3">
      <c r="A13" t="s">
        <v>3</v>
      </c>
      <c r="D13" s="3">
        <v>3850</v>
      </c>
      <c r="I13" s="11">
        <v>3</v>
      </c>
      <c r="J13" s="4">
        <f>2*(-1)^I13*COS((I13+0.5)*PI()*O$6)*EXP(-((I13+0.5)^2*(PI())^2*O$7))/((I13+0.5)*PI())</f>
        <v>-5.7380100053365984E-9</v>
      </c>
      <c r="K13" s="11"/>
      <c r="L13" s="11"/>
      <c r="M13" s="11"/>
      <c r="N13" s="11"/>
      <c r="O13" s="11"/>
    </row>
    <row r="14" spans="1:15" x14ac:dyDescent="0.3">
      <c r="A14" t="s">
        <v>4</v>
      </c>
      <c r="D14" s="3">
        <v>1000</v>
      </c>
      <c r="I14" s="11">
        <v>4</v>
      </c>
      <c r="J14" s="4">
        <f>2*(-1)^I14*COS((I14+0.5)*PI()*O$6)*EXP(-((I14+0.5)^2*(PI())^2*O$7))/((I14+0.5)*PI())</f>
        <v>5.6360057315265599E-14</v>
      </c>
      <c r="K14" s="11"/>
      <c r="L14" s="11"/>
      <c r="M14" s="11"/>
      <c r="N14" s="11"/>
      <c r="O14" s="11"/>
    </row>
    <row r="15" spans="1:15" x14ac:dyDescent="0.3">
      <c r="I15" s="11">
        <v>5</v>
      </c>
      <c r="J15" s="4">
        <f>2*(-1)^I15*COS((I15+0.5)*PI()*O$6)*EXP(-((I15+0.5)^2*(PI())^2*O$7))/((I15+0.5)*PI())</f>
        <v>-3.4714786072148844E-20</v>
      </c>
      <c r="K15" s="11"/>
      <c r="L15" s="11"/>
      <c r="M15" s="11"/>
      <c r="N15" s="11"/>
      <c r="O15" s="11"/>
    </row>
    <row r="16" spans="1:15" x14ac:dyDescent="0.3">
      <c r="A16" t="s">
        <v>5</v>
      </c>
      <c r="D16" s="7">
        <f>D12/(D13*D14)</f>
        <v>1.4285714285714287E-7</v>
      </c>
      <c r="I16" s="11">
        <v>6</v>
      </c>
      <c r="J16" s="4">
        <f>2*(-1)^I16*COS((I16+0.5)*PI()*O$6)*EXP(-((I16+0.5)^2*(PI())^2*O$7))/((I16+0.5)*PI())</f>
        <v>1.3182437399305207E-27</v>
      </c>
      <c r="K16" s="11"/>
      <c r="L16" s="11"/>
      <c r="M16" s="11"/>
      <c r="N16" s="11"/>
      <c r="O16" s="11"/>
    </row>
    <row r="17" spans="1:15" x14ac:dyDescent="0.3">
      <c r="A17" t="s">
        <v>21</v>
      </c>
      <c r="D17" s="5">
        <f>C3^2/D16</f>
        <v>700</v>
      </c>
      <c r="I17" s="11">
        <v>7</v>
      </c>
      <c r="J17" s="4">
        <f>2*(-1)^I17*COS((I17+0.5)*PI()*O$6)*EXP(-((I17+0.5)^2*(PI())^2*O$7))/((I17+0.5)*PI())</f>
        <v>-3.056457427178952E-36</v>
      </c>
      <c r="K17" s="11"/>
      <c r="L17" s="11"/>
      <c r="M17" s="11"/>
      <c r="N17" s="11"/>
      <c r="O17" s="11"/>
    </row>
    <row r="18" spans="1:15" x14ac:dyDescent="0.3">
      <c r="I18" s="11"/>
      <c r="J18" s="11"/>
      <c r="K18" s="11"/>
      <c r="L18" s="11"/>
      <c r="M18" s="11"/>
      <c r="N18" s="11"/>
      <c r="O18" s="11"/>
    </row>
    <row r="19" spans="1:15" x14ac:dyDescent="0.3">
      <c r="I19" s="11" t="s">
        <v>27</v>
      </c>
      <c r="J19" s="4">
        <f>SUM(J10:J17)</f>
        <v>0.87726238160924741</v>
      </c>
      <c r="K19" s="11"/>
      <c r="L19" s="11"/>
      <c r="M19" s="11"/>
      <c r="N19" s="11"/>
      <c r="O19" s="11"/>
    </row>
    <row r="20" spans="1:15" x14ac:dyDescent="0.3">
      <c r="I20" s="11"/>
      <c r="J20" s="11"/>
      <c r="K20" s="11"/>
      <c r="L20" s="11"/>
      <c r="M20" s="11"/>
      <c r="N20" s="11"/>
      <c r="O20" s="11"/>
    </row>
    <row r="21" spans="1:15" x14ac:dyDescent="0.3">
      <c r="I21" s="11" t="s">
        <v>17</v>
      </c>
      <c r="J21" s="5">
        <f>J19*(C6-C9)+C9</f>
        <v>46.479083218381703</v>
      </c>
      <c r="K21" s="11"/>
      <c r="L21" s="11"/>
      <c r="M21" s="11"/>
      <c r="N21" s="11"/>
      <c r="O21" s="11"/>
    </row>
    <row r="22" spans="1:15" x14ac:dyDescent="0.3">
      <c r="I22" s="11"/>
      <c r="J22" s="11"/>
      <c r="K22" s="11"/>
      <c r="L22" s="11"/>
      <c r="M22" s="11"/>
      <c r="N22" s="11"/>
      <c r="O2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Semi-infinite</vt:lpstr>
      <vt:lpstr>Finite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Marra</dc:creator>
  <cp:lastModifiedBy>Francesco Marra</cp:lastModifiedBy>
  <dcterms:created xsi:type="dcterms:W3CDTF">2016-11-15T21:20:46Z</dcterms:created>
  <dcterms:modified xsi:type="dcterms:W3CDTF">2016-11-15T22:08:32Z</dcterms:modified>
</cp:coreProperties>
</file>